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793" activeTab="1"/>
  </bookViews>
  <sheets>
    <sheet name="Hoone" sheetId="1" r:id="rId1"/>
    <sheet name="1korrus" sheetId="2" r:id="rId2"/>
    <sheet name="2korrus" sheetId="3" r:id="rId3"/>
  </sheets>
  <definedNames>
    <definedName name="_xlnm.Print_Titles" localSheetId="1">'1korrus'!$2:$4</definedName>
    <definedName name="Print_Titles_0" localSheetId="1">'1korrus'!$A$2:$AMI$4</definedName>
    <definedName name="Print_Titles_0_0" localSheetId="1">'1korrus'!$A$2:$AMI$4</definedName>
    <definedName name="Print_Titles_0_0_0" localSheetId="1">'1korrus'!$A$2:$AMI$4</definedName>
    <definedName name="Print_Titles_0_0_0_0" localSheetId="1">'1korrus'!$A$2:$AMH$4</definedName>
    <definedName name="Print_Titles_0_0_0_0_0" localSheetId="1">'1korrus'!$A$2:$AMH$4</definedName>
    <definedName name="Print_Titles_0_0_0_0_0_0" localSheetId="1">'1korrus'!$A$2:$AMH$4</definedName>
    <definedName name="Print_Titles_0_0_0_0_0_0_0" localSheetId="1">'1korrus'!$A$2:$AMH$4</definedName>
    <definedName name="Print_Titles_0_0_0_0_0_0_0_0" localSheetId="1">'1korrus'!$A$2:$AMH$4</definedName>
    <definedName name="Print_Titles_0_0_0_0_0_0_0_0_0" localSheetId="1">'1korrus'!$A$2:$AMH$4</definedName>
    <definedName name="Print_Titles_0_0_0_0_0_0_0_0_0_0" localSheetId="1">'1korrus'!$A$2:$AMH$4</definedName>
    <definedName name="Print_Titles_0_0_0_0_0_0_0_0_0_0_0" localSheetId="1">'1korrus'!$A$2:$AMH$4</definedName>
    <definedName name="Print_Titles_0_0_0_0_0_0_0_0_0_0_0_0" localSheetId="1">'1korrus'!$A$2:$AMH$4</definedName>
    <definedName name="Print_Titles_0_0_0_0_0_0_0_0_0_0_0_0_0" localSheetId="1">'1korrus'!$A$2:$AMH$4</definedName>
    <definedName name="Print_Titles_0_0_0_0_0_0_0_0_0_0_0_0_0_0" localSheetId="1">'1korrus'!$A$2:$AMH$4</definedName>
    <definedName name="Print_Titles_0_0_0_0_0_0_0_0_0_0_0_0_0_0_0" localSheetId="1">'1korrus'!$A$2:$AMH$4</definedName>
    <definedName name="Print_Titles_0_0_0_0_0_0_0_0_0_0_0_0_0_0_0_0" localSheetId="1">'1korrus'!$A$2:$AMH$4</definedName>
    <definedName name="Print_Titles_0_0_0_0_0_0_0_0_0_0_0_0_0_0_0_0_0" localSheetId="1">'1korrus'!$A$2:$AMH$4</definedName>
    <definedName name="Print_Titles_0_0_0_0_0_0_0_0_0_0_0_0_0_0_0_0_0_0" localSheetId="1">'1korrus'!$A$2:$AMH$4</definedName>
    <definedName name="Print_Titles_0_0_0_0_0_0_0_0_0_0_0_0_0_0_0_0_0_0_0" localSheetId="1">'1korrus'!$A$2:$AMH$4</definedName>
    <definedName name="Print_Titles_0_0_0_0_0_0_0_0_0_0_0_0_0_0_0_0_0_0_0_0" localSheetId="1">'1korrus'!$A$2:$AMH$4</definedName>
  </definedNames>
  <calcPr calcId="145621"/>
</workbook>
</file>

<file path=xl/calcChain.xml><?xml version="1.0" encoding="utf-8"?>
<calcChain xmlns="http://schemas.openxmlformats.org/spreadsheetml/2006/main">
  <c r="K5" i="2" l="1"/>
  <c r="K4" i="2"/>
  <c r="K3" i="2"/>
  <c r="D31" i="1" l="1"/>
  <c r="D32" i="1"/>
  <c r="D22" i="1"/>
  <c r="D23" i="1"/>
  <c r="F25" i="2"/>
  <c r="E25" i="2"/>
  <c r="D25" i="2"/>
  <c r="C25" i="2"/>
  <c r="C19" i="2"/>
  <c r="C18" i="2"/>
  <c r="C17" i="2"/>
  <c r="C16" i="2"/>
  <c r="C15" i="2"/>
  <c r="C14" i="2"/>
  <c r="C13" i="2"/>
  <c r="C12" i="2"/>
  <c r="C11" i="2"/>
  <c r="C10" i="2"/>
  <c r="C8" i="2"/>
  <c r="C9" i="2"/>
  <c r="C6" i="2"/>
  <c r="C5" i="2"/>
  <c r="C23" i="2" l="1"/>
  <c r="F7" i="3" l="1"/>
  <c r="B13" i="3" s="1"/>
  <c r="D29" i="1" s="1"/>
  <c r="E7" i="3"/>
  <c r="B12" i="3" s="1"/>
  <c r="D28" i="1" s="1"/>
  <c r="D7" i="3"/>
  <c r="B11" i="3" s="1"/>
  <c r="D27" i="1" s="1"/>
  <c r="C6" i="3"/>
  <c r="C5" i="3"/>
  <c r="B31" i="2"/>
  <c r="D20" i="1" s="1"/>
  <c r="B30" i="2"/>
  <c r="D19" i="1" s="1"/>
  <c r="C22" i="2"/>
  <c r="C21" i="2"/>
  <c r="C20" i="2"/>
  <c r="C7" i="2"/>
  <c r="G8" i="1"/>
  <c r="F8" i="1"/>
  <c r="D8" i="1"/>
  <c r="B32" i="2" l="1"/>
  <c r="D21" i="1" s="1"/>
  <c r="B29" i="2"/>
  <c r="D18" i="1" s="1"/>
  <c r="C7" i="3"/>
  <c r="B14" i="3" s="1"/>
  <c r="D30" i="1" s="1"/>
  <c r="E8" i="1" l="1"/>
</calcChain>
</file>

<file path=xl/sharedStrings.xml><?xml version="1.0" encoding="utf-8"?>
<sst xmlns="http://schemas.openxmlformats.org/spreadsheetml/2006/main" count="114" uniqueCount="67">
  <si>
    <t>Nr.</t>
  </si>
  <si>
    <t>Nimetus</t>
  </si>
  <si>
    <t>Ehitisealune pind</t>
  </si>
  <si>
    <t>Ehitise netopind</t>
  </si>
  <si>
    <t>Ehitise brutopind</t>
  </si>
  <si>
    <t>Märkus</t>
  </si>
  <si>
    <r>
      <t>m</t>
    </r>
    <r>
      <rPr>
        <sz val="11"/>
        <color rgb="FF000000"/>
        <rFont val="Calibri"/>
        <family val="2"/>
        <charset val="186"/>
      </rPr>
      <t>³</t>
    </r>
    <r>
      <rPr>
        <sz val="11"/>
        <color rgb="FF000000"/>
        <rFont val="Cambria"/>
        <family val="1"/>
        <charset val="186"/>
      </rPr>
      <t>-tes</t>
    </r>
  </si>
  <si>
    <t>Hullo küla, Vormsi vald</t>
  </si>
  <si>
    <t>Omanik</t>
  </si>
  <si>
    <t>Nimi</t>
  </si>
  <si>
    <t>Allkiri</t>
  </si>
  <si>
    <t>Kuupäev</t>
  </si>
  <si>
    <t>Plaanistaja</t>
  </si>
  <si>
    <t>Peahoone</t>
  </si>
  <si>
    <t>1 KORRUS</t>
  </si>
  <si>
    <t>ÜÜRITAV PIND (ÜP)</t>
  </si>
  <si>
    <t>VERTIKAAL ÜHENDUSTEED</t>
  </si>
  <si>
    <t>KORRUSE TEHNOPIND (TRP)</t>
  </si>
  <si>
    <t>KORRUSE NETOPIND (KNP)</t>
  </si>
  <si>
    <t>KORRUSE KASULIK PIND (KKP)</t>
  </si>
  <si>
    <t>KORRUSE BRUTOPIND (KBP)</t>
  </si>
  <si>
    <t>2 KORRUS</t>
  </si>
  <si>
    <t>Hullo küla, Vormsi vald, Pritsu kinistu</t>
  </si>
  <si>
    <t>Ruumi Nr.</t>
  </si>
  <si>
    <t>Ruumi nimetus</t>
  </si>
  <si>
    <t>Korruse netopind</t>
  </si>
  <si>
    <t>1-korrus</t>
  </si>
  <si>
    <t>KABINET</t>
  </si>
  <si>
    <t>KORIDOR</t>
  </si>
  <si>
    <t>LEIL</t>
  </si>
  <si>
    <t>WC</t>
  </si>
  <si>
    <t>JÕUSAAL</t>
  </si>
  <si>
    <t>MUST LADU</t>
  </si>
  <si>
    <t>LADU</t>
  </si>
  <si>
    <t>GARAAZ</t>
  </si>
  <si>
    <t>TORN</t>
  </si>
  <si>
    <t>1.KORRUS KOKKU</t>
  </si>
  <si>
    <t>2-korrus</t>
  </si>
  <si>
    <t>2.KORRUS KOKKU</t>
  </si>
  <si>
    <t>Pritsu kinnistu</t>
  </si>
  <si>
    <t>Eksplikatsioon</t>
  </si>
  <si>
    <t>Vertikaalne ühendusteede pind</t>
  </si>
  <si>
    <t>Üüritav pind (ÜP)</t>
  </si>
  <si>
    <t>Tehnopind (TRP)</t>
  </si>
  <si>
    <t>DIISELGENERAATORI KUUR</t>
  </si>
  <si>
    <t>1A</t>
  </si>
  <si>
    <t>TUULEKODA</t>
  </si>
  <si>
    <t>PUHKERUUM</t>
  </si>
  <si>
    <t>NÕUPIDAMISE RUUM</t>
  </si>
  <si>
    <t>PESURUUM</t>
  </si>
  <si>
    <t>RIIETUSRUUM</t>
  </si>
  <si>
    <t>KINNIPIDAMISRUUM</t>
  </si>
  <si>
    <t>VENTILATSIOONI   RUUM</t>
  </si>
  <si>
    <t>ÕHUVÕTUKAMBER</t>
  </si>
  <si>
    <t>21A</t>
  </si>
  <si>
    <t>Ehitise kasulik pind</t>
  </si>
  <si>
    <t>Ehitise maht</t>
  </si>
  <si>
    <t>KORRUSE ÜÜRITAV PIND (ÜP)</t>
  </si>
  <si>
    <t>KORRUSE VERTIKAALSETE ÜHENDUSTEEDE PIND</t>
  </si>
  <si>
    <t>KORRUSE KASULIK PIND</t>
  </si>
  <si>
    <t>KORRUSE BRUTOPIND</t>
  </si>
  <si>
    <t xml:space="preserve">Kasutus </t>
  </si>
  <si>
    <t>PPA</t>
  </si>
  <si>
    <t>PÄA</t>
  </si>
  <si>
    <t>Üüripind kokku</t>
  </si>
  <si>
    <t>Üürnik</t>
  </si>
  <si>
    <t>Üüripind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</si>
</sst>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rgb="FF000000"/>
      <name val="Calibri"/>
      <family val="2"/>
      <charset val="1"/>
    </font>
    <font>
      <sz val="14"/>
      <color rgb="FF000000"/>
      <name val="Cambria"/>
      <family val="1"/>
      <charset val="186"/>
    </font>
    <font>
      <sz val="11"/>
      <color rgb="FF000000"/>
      <name val="Cambria"/>
      <family val="1"/>
      <charset val="186"/>
    </font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"/>
    </font>
    <font>
      <b/>
      <sz val="11"/>
      <color rgb="FF000000"/>
      <name val="Cambria"/>
      <family val="1"/>
      <charset val="186"/>
    </font>
    <font>
      <b/>
      <sz val="11"/>
      <color rgb="FF000000"/>
      <name val="Calibri"/>
      <family val="2"/>
      <charset val="186"/>
    </font>
    <font>
      <sz val="11"/>
      <name val="Cambria"/>
      <family val="1"/>
      <charset val="186"/>
    </font>
    <font>
      <sz val="11"/>
      <name val="Calibri"/>
      <family val="2"/>
      <charset val="186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CE6F2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CFFFF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3" xfId="0" applyBorder="1"/>
    <xf numFmtId="2" fontId="0" fillId="0" borderId="3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Border="1"/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2" xfId="0" applyFont="1" applyBorder="1"/>
    <xf numFmtId="0" fontId="4" fillId="0" borderId="7" xfId="0" applyFont="1" applyBorder="1"/>
    <xf numFmtId="0" fontId="0" fillId="0" borderId="7" xfId="0" applyBorder="1"/>
    <xf numFmtId="0" fontId="0" fillId="0" borderId="7" xfId="0" applyFont="1" applyBorder="1"/>
    <xf numFmtId="164" fontId="0" fillId="0" borderId="7" xfId="0" applyNumberFormat="1" applyBorder="1"/>
    <xf numFmtId="0" fontId="0" fillId="0" borderId="0" xfId="0" applyBorder="1"/>
    <xf numFmtId="164" fontId="0" fillId="0" borderId="0" xfId="0" applyNumberFormat="1" applyBorder="1"/>
    <xf numFmtId="164" fontId="0" fillId="0" borderId="0" xfId="0" applyNumberFormat="1"/>
    <xf numFmtId="164" fontId="0" fillId="0" borderId="7" xfId="0" applyNumberFormat="1" applyFont="1" applyBorder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2" fontId="7" fillId="2" borderId="6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 wrapText="1"/>
    </xf>
    <xf numFmtId="2" fontId="7" fillId="3" borderId="4" xfId="0" applyNumberFormat="1" applyFon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164" fontId="6" fillId="2" borderId="9" xfId="0" applyNumberFormat="1" applyFont="1" applyFill="1" applyBorder="1" applyAlignment="1">
      <alignment horizontal="center"/>
    </xf>
    <xf numFmtId="2" fontId="6" fillId="2" borderId="9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4" fillId="0" borderId="0" xfId="0" applyFont="1"/>
    <xf numFmtId="0" fontId="2" fillId="2" borderId="4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/>
    </xf>
    <xf numFmtId="164" fontId="3" fillId="0" borderId="2" xfId="1" applyNumberFormat="1" applyBorder="1" applyAlignment="1">
      <alignment horizontal="center" vertical="center"/>
    </xf>
    <xf numFmtId="0" fontId="0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2" xfId="0" applyBorder="1" applyAlignme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9" fillId="4" borderId="2" xfId="0" applyFont="1" applyFill="1" applyBorder="1" applyAlignment="1">
      <alignment horizontal="center" vertical="center"/>
    </xf>
    <xf numFmtId="0" fontId="9" fillId="0" borderId="2" xfId="0" applyFont="1" applyBorder="1"/>
    <xf numFmtId="164" fontId="7" fillId="0" borderId="4" xfId="0" applyNumberFormat="1" applyFont="1" applyBorder="1" applyAlignment="1">
      <alignment horizontal="center"/>
    </xf>
    <xf numFmtId="0" fontId="0" fillId="4" borderId="12" xfId="0" applyFill="1" applyBorder="1"/>
    <xf numFmtId="0" fontId="0" fillId="4" borderId="13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0" fillId="0" borderId="2" xfId="0" applyFont="1" applyBorder="1"/>
    <xf numFmtId="0" fontId="9" fillId="4" borderId="2" xfId="0" applyFont="1" applyFill="1" applyBorder="1"/>
  </cellXfs>
  <cellStyles count="2">
    <cellStyle name="Normaallaad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32"/>
  <sheetViews>
    <sheetView zoomScaleNormal="100" workbookViewId="0">
      <selection activeCell="F20" sqref="F20"/>
    </sheetView>
  </sheetViews>
  <sheetFormatPr defaultRowHeight="15" x14ac:dyDescent="0.25"/>
  <cols>
    <col min="1" max="1" width="10.140625" customWidth="1"/>
    <col min="2" max="2" width="6.7109375"/>
    <col min="3" max="3" width="26.85546875"/>
    <col min="4" max="4" width="13.5703125"/>
    <col min="5" max="5" width="11.140625"/>
    <col min="6" max="6" width="11.28515625"/>
    <col min="7" max="7" width="9.85546875"/>
    <col min="8" max="8" width="11"/>
    <col min="9" max="9" width="12.140625"/>
    <col min="10" max="1025" width="8.7109375"/>
  </cols>
  <sheetData>
    <row r="1" spans="1:9" x14ac:dyDescent="0.25">
      <c r="A1" s="1"/>
      <c r="B1" s="1"/>
      <c r="C1" s="1"/>
      <c r="D1" s="1"/>
      <c r="E1" s="1"/>
      <c r="F1" s="1"/>
      <c r="G1" s="1"/>
    </row>
    <row r="2" spans="1:9" x14ac:dyDescent="0.25">
      <c r="A2" s="1"/>
      <c r="B2" s="1"/>
      <c r="C2" s="1"/>
      <c r="D2" s="1"/>
      <c r="E2" s="1"/>
      <c r="F2" s="1"/>
      <c r="G2" s="1"/>
    </row>
    <row r="3" spans="1:9" ht="18" x14ac:dyDescent="0.25">
      <c r="A3" s="1"/>
      <c r="B3" s="2"/>
      <c r="C3" s="3"/>
      <c r="D3" s="3" t="s">
        <v>40</v>
      </c>
      <c r="E3" s="3"/>
      <c r="F3" s="2"/>
      <c r="G3" s="1"/>
    </row>
    <row r="4" spans="1:9" ht="28.5" x14ac:dyDescent="0.25">
      <c r="A4" s="4"/>
      <c r="B4" s="81" t="s">
        <v>0</v>
      </c>
      <c r="C4" s="81" t="s">
        <v>1</v>
      </c>
      <c r="D4" s="79" t="s">
        <v>2</v>
      </c>
      <c r="E4" s="79" t="s">
        <v>3</v>
      </c>
      <c r="F4" s="79" t="s">
        <v>4</v>
      </c>
      <c r="G4" s="79" t="s">
        <v>55</v>
      </c>
      <c r="H4" s="5" t="s">
        <v>56</v>
      </c>
      <c r="I4" s="79" t="s">
        <v>5</v>
      </c>
    </row>
    <row r="5" spans="1:9" ht="19.5" customHeight="1" x14ac:dyDescent="0.25">
      <c r="A5" s="6"/>
      <c r="B5" s="81"/>
      <c r="C5" s="81"/>
      <c r="D5" s="79"/>
      <c r="E5" s="79"/>
      <c r="F5" s="79"/>
      <c r="G5" s="79"/>
      <c r="H5" s="5" t="s">
        <v>6</v>
      </c>
      <c r="I5" s="79"/>
    </row>
    <row r="6" spans="1:9" ht="20.25" customHeight="1" x14ac:dyDescent="0.25">
      <c r="A6" s="2"/>
      <c r="B6" s="7">
        <v>1</v>
      </c>
      <c r="C6" s="7">
        <v>2</v>
      </c>
      <c r="D6" s="56">
        <v>3</v>
      </c>
      <c r="E6" s="56">
        <v>4</v>
      </c>
      <c r="F6" s="56">
        <v>5</v>
      </c>
      <c r="G6" s="7">
        <v>7</v>
      </c>
      <c r="H6" s="7">
        <v>8</v>
      </c>
      <c r="I6" s="7">
        <v>9</v>
      </c>
    </row>
    <row r="7" spans="1:9" ht="20.25" customHeight="1" x14ac:dyDescent="0.25">
      <c r="A7" s="2"/>
      <c r="B7" s="8"/>
      <c r="C7" s="57"/>
      <c r="D7" s="9"/>
      <c r="E7" s="9"/>
      <c r="F7" s="9"/>
      <c r="G7" s="10"/>
      <c r="H7" s="11"/>
      <c r="I7" s="11"/>
    </row>
    <row r="8" spans="1:9" x14ac:dyDescent="0.25">
      <c r="A8" s="2"/>
      <c r="B8" s="8">
        <v>1</v>
      </c>
      <c r="C8" s="57" t="s">
        <v>39</v>
      </c>
      <c r="D8" s="12">
        <f>D23</f>
        <v>420.5</v>
      </c>
      <c r="E8" s="58">
        <f>D21+D30</f>
        <v>407.60000000000014</v>
      </c>
      <c r="F8" s="58">
        <f>D23+D32</f>
        <v>671.9</v>
      </c>
      <c r="G8" s="13">
        <f>D22+D31</f>
        <v>617.5</v>
      </c>
      <c r="H8" s="14">
        <v>2505</v>
      </c>
      <c r="I8" s="15"/>
    </row>
    <row r="9" spans="1:9" x14ac:dyDescent="0.25">
      <c r="A9" s="2"/>
      <c r="B9" s="8"/>
      <c r="C9" s="57" t="s">
        <v>7</v>
      </c>
      <c r="D9" s="16"/>
      <c r="E9" s="16"/>
      <c r="F9" s="16"/>
      <c r="G9" s="17"/>
      <c r="H9" s="18"/>
      <c r="I9" s="15"/>
    </row>
    <row r="10" spans="1:9" x14ac:dyDescent="0.25">
      <c r="A10" s="2"/>
      <c r="B10" s="8"/>
      <c r="C10" s="57"/>
      <c r="D10" s="16"/>
      <c r="E10" s="16"/>
      <c r="F10" s="16"/>
      <c r="G10" s="17"/>
      <c r="H10" s="18"/>
      <c r="I10" s="15"/>
    </row>
    <row r="11" spans="1:9" x14ac:dyDescent="0.25">
      <c r="A11" s="2"/>
      <c r="B11" s="8"/>
      <c r="C11" s="2"/>
      <c r="D11" s="19"/>
      <c r="E11" s="19"/>
      <c r="F11" s="19"/>
      <c r="G11" s="6"/>
      <c r="H11" s="15"/>
      <c r="I11" s="15"/>
    </row>
    <row r="12" spans="1:9" x14ac:dyDescent="0.25">
      <c r="A12" s="1"/>
      <c r="B12" s="20"/>
      <c r="C12" s="21" t="s">
        <v>8</v>
      </c>
      <c r="D12" s="21" t="s">
        <v>9</v>
      </c>
      <c r="E12" s="20"/>
      <c r="F12" s="21" t="s">
        <v>10</v>
      </c>
      <c r="G12" s="20"/>
      <c r="H12" s="22" t="s">
        <v>11</v>
      </c>
      <c r="I12" s="22"/>
    </row>
    <row r="13" spans="1:9" ht="22.5" customHeight="1" x14ac:dyDescent="0.25">
      <c r="A13" s="1"/>
      <c r="B13" s="20"/>
      <c r="C13" s="21" t="s">
        <v>12</v>
      </c>
      <c r="D13" s="21" t="s">
        <v>9</v>
      </c>
      <c r="E13" s="20"/>
      <c r="F13" s="21" t="s">
        <v>10</v>
      </c>
      <c r="G13" s="20"/>
      <c r="H13" s="22" t="s">
        <v>11</v>
      </c>
      <c r="I13" s="22"/>
    </row>
    <row r="16" spans="1:9" x14ac:dyDescent="0.25">
      <c r="B16" s="80" t="s">
        <v>13</v>
      </c>
      <c r="C16" s="80"/>
    </row>
    <row r="17" spans="3:7" x14ac:dyDescent="0.25">
      <c r="C17" s="23" t="s">
        <v>14</v>
      </c>
      <c r="D17" s="24"/>
    </row>
    <row r="18" spans="3:7" x14ac:dyDescent="0.25">
      <c r="C18" s="25" t="s">
        <v>15</v>
      </c>
      <c r="D18" s="26">
        <f>'1korrus'!B29</f>
        <v>373.90000000000015</v>
      </c>
    </row>
    <row r="19" spans="3:7" x14ac:dyDescent="0.25">
      <c r="C19" s="25" t="s">
        <v>16</v>
      </c>
      <c r="D19" s="26">
        <f>'1korrus'!B30</f>
        <v>0</v>
      </c>
    </row>
    <row r="20" spans="3:7" x14ac:dyDescent="0.25">
      <c r="C20" s="25" t="s">
        <v>17</v>
      </c>
      <c r="D20" s="26">
        <f>'1korrus'!B31</f>
        <v>9.6999999999999993</v>
      </c>
    </row>
    <row r="21" spans="3:7" x14ac:dyDescent="0.25">
      <c r="C21" s="25" t="s">
        <v>18</v>
      </c>
      <c r="D21" s="26">
        <f>'1korrus'!B32</f>
        <v>383.60000000000014</v>
      </c>
    </row>
    <row r="22" spans="3:7" x14ac:dyDescent="0.25">
      <c r="C22" s="25" t="s">
        <v>19</v>
      </c>
      <c r="D22" s="26">
        <f>'1korrus'!B33</f>
        <v>388.5</v>
      </c>
      <c r="F22" s="27"/>
      <c r="G22" s="28"/>
    </row>
    <row r="23" spans="3:7" x14ac:dyDescent="0.25">
      <c r="C23" s="25" t="s">
        <v>20</v>
      </c>
      <c r="D23" s="26">
        <f>'1korrus'!B34</f>
        <v>420.5</v>
      </c>
    </row>
    <row r="24" spans="3:7" x14ac:dyDescent="0.25">
      <c r="C24" s="25"/>
      <c r="D24" s="26"/>
    </row>
    <row r="26" spans="3:7" x14ac:dyDescent="0.25">
      <c r="C26" s="23" t="s">
        <v>21</v>
      </c>
      <c r="D26" s="24"/>
    </row>
    <row r="27" spans="3:7" x14ac:dyDescent="0.25">
      <c r="C27" s="25" t="s">
        <v>15</v>
      </c>
      <c r="D27" s="26">
        <f>'2korrus'!B11</f>
        <v>0</v>
      </c>
      <c r="F27" s="29"/>
    </row>
    <row r="28" spans="3:7" x14ac:dyDescent="0.25">
      <c r="C28" s="25" t="s">
        <v>16</v>
      </c>
      <c r="D28" s="26">
        <f>'2korrus'!B12</f>
        <v>0</v>
      </c>
      <c r="F28" s="29"/>
    </row>
    <row r="29" spans="3:7" x14ac:dyDescent="0.25">
      <c r="C29" s="25" t="s">
        <v>17</v>
      </c>
      <c r="D29" s="26">
        <f>'2korrus'!B13</f>
        <v>24</v>
      </c>
      <c r="F29" s="29"/>
    </row>
    <row r="30" spans="3:7" x14ac:dyDescent="0.25">
      <c r="C30" s="25" t="s">
        <v>18</v>
      </c>
      <c r="D30" s="30">
        <f>'2korrus'!B14</f>
        <v>24</v>
      </c>
    </row>
    <row r="31" spans="3:7" x14ac:dyDescent="0.25">
      <c r="C31" s="25" t="s">
        <v>19</v>
      </c>
      <c r="D31" s="30">
        <f>'2korrus'!B15</f>
        <v>229</v>
      </c>
    </row>
    <row r="32" spans="3:7" x14ac:dyDescent="0.25">
      <c r="C32" s="25" t="s">
        <v>20</v>
      </c>
      <c r="D32" s="30">
        <f>'2korrus'!B16</f>
        <v>251.4</v>
      </c>
    </row>
  </sheetData>
  <mergeCells count="8">
    <mergeCell ref="G4:G5"/>
    <mergeCell ref="I4:I5"/>
    <mergeCell ref="B16:C16"/>
    <mergeCell ref="B4:B5"/>
    <mergeCell ref="C4:C5"/>
    <mergeCell ref="D4:D5"/>
    <mergeCell ref="E4:E5"/>
    <mergeCell ref="F4:F5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K34"/>
  <sheetViews>
    <sheetView tabSelected="1" zoomScaleNormal="100" workbookViewId="0">
      <selection activeCell="S26" sqref="S26"/>
    </sheetView>
  </sheetViews>
  <sheetFormatPr defaultRowHeight="15" x14ac:dyDescent="0.25"/>
  <cols>
    <col min="1" max="1" width="27.28515625"/>
    <col min="2" max="2" width="25.42578125" customWidth="1"/>
    <col min="3" max="3" width="17.42578125"/>
    <col min="4" max="4" width="15.7109375"/>
    <col min="5" max="5" width="15.140625"/>
    <col min="6" max="6" width="12.85546875"/>
    <col min="7" max="7" width="9.85546875" customWidth="1"/>
    <col min="8" max="9" width="8.7109375"/>
    <col min="10" max="10" width="14" customWidth="1"/>
    <col min="11" max="1025" width="8.7109375"/>
  </cols>
  <sheetData>
    <row r="1" spans="1:11" x14ac:dyDescent="0.25">
      <c r="A1" s="82" t="s">
        <v>22</v>
      </c>
      <c r="B1" s="82"/>
      <c r="C1" s="82"/>
      <c r="D1" s="82"/>
      <c r="E1" s="82"/>
      <c r="F1" s="83"/>
      <c r="G1" s="78"/>
    </row>
    <row r="2" spans="1:11" ht="44.25" customHeight="1" x14ac:dyDescent="0.25">
      <c r="A2" s="31" t="s">
        <v>23</v>
      </c>
      <c r="B2" s="31" t="s">
        <v>24</v>
      </c>
      <c r="C2" s="32" t="s">
        <v>25</v>
      </c>
      <c r="D2" s="32" t="s">
        <v>42</v>
      </c>
      <c r="E2" s="32" t="s">
        <v>41</v>
      </c>
      <c r="F2" s="32" t="s">
        <v>43</v>
      </c>
      <c r="G2" s="72" t="s">
        <v>61</v>
      </c>
      <c r="J2" s="86" t="s">
        <v>65</v>
      </c>
      <c r="K2" s="86" t="s">
        <v>66</v>
      </c>
    </row>
    <row r="3" spans="1:11" ht="15.75" customHeight="1" x14ac:dyDescent="0.25">
      <c r="A3" s="33">
        <v>1</v>
      </c>
      <c r="B3" s="33">
        <v>2</v>
      </c>
      <c r="C3" s="33">
        <v>3</v>
      </c>
      <c r="D3" s="33">
        <v>4</v>
      </c>
      <c r="E3" s="33">
        <v>6</v>
      </c>
      <c r="F3" s="33">
        <v>7</v>
      </c>
      <c r="G3" s="74">
        <v>8</v>
      </c>
      <c r="J3" s="85" t="s">
        <v>63</v>
      </c>
      <c r="K3" s="75">
        <f>SUMIFS($D$5:$D$22,$G$5:$G$22,J3)</f>
        <v>359.00000000000011</v>
      </c>
    </row>
    <row r="4" spans="1:11" ht="15.75" customHeight="1" x14ac:dyDescent="0.25">
      <c r="A4" s="34" t="s">
        <v>26</v>
      </c>
      <c r="B4" s="35"/>
      <c r="C4" s="36"/>
      <c r="D4" s="36"/>
      <c r="E4" s="36"/>
      <c r="F4" s="37"/>
      <c r="G4" s="73"/>
      <c r="J4" s="85" t="s">
        <v>62</v>
      </c>
      <c r="K4" s="75">
        <f>SUMIFS($D$5:$D$22,$G$5:$G$22,J4)</f>
        <v>14.9</v>
      </c>
    </row>
    <row r="5" spans="1:11" x14ac:dyDescent="0.25">
      <c r="A5" s="38">
        <v>1</v>
      </c>
      <c r="B5" s="43" t="s">
        <v>34</v>
      </c>
      <c r="C5" s="40">
        <f t="shared" ref="C5:C6" si="0">D5+E5+F5</f>
        <v>212.6</v>
      </c>
      <c r="D5" s="40">
        <v>212.6</v>
      </c>
      <c r="E5" s="45"/>
      <c r="F5" s="41"/>
      <c r="G5" s="70" t="s">
        <v>63</v>
      </c>
      <c r="J5" s="85" t="s">
        <v>64</v>
      </c>
      <c r="K5" s="75">
        <f>K3+K4</f>
        <v>373.90000000000009</v>
      </c>
    </row>
    <row r="6" spans="1:11" x14ac:dyDescent="0.25">
      <c r="A6" s="38" t="s">
        <v>45</v>
      </c>
      <c r="B6" s="43" t="s">
        <v>35</v>
      </c>
      <c r="C6" s="40">
        <f t="shared" si="0"/>
        <v>6.4</v>
      </c>
      <c r="D6" s="40">
        <v>6.4</v>
      </c>
      <c r="E6" s="45"/>
      <c r="F6" s="41"/>
      <c r="G6" s="70" t="s">
        <v>63</v>
      </c>
    </row>
    <row r="7" spans="1:11" x14ac:dyDescent="0.25">
      <c r="A7" s="38">
        <v>2</v>
      </c>
      <c r="B7" s="43" t="s">
        <v>27</v>
      </c>
      <c r="C7" s="40">
        <f t="shared" ref="C7:C22" si="1">D7+E7+F7</f>
        <v>12.4</v>
      </c>
      <c r="D7" s="40">
        <v>12.4</v>
      </c>
      <c r="E7" s="40"/>
      <c r="F7" s="41"/>
      <c r="G7" s="70" t="s">
        <v>63</v>
      </c>
    </row>
    <row r="8" spans="1:11" x14ac:dyDescent="0.25">
      <c r="A8" s="38">
        <v>3</v>
      </c>
      <c r="B8" s="42" t="s">
        <v>47</v>
      </c>
      <c r="C8" s="40">
        <f t="shared" ref="C8" si="2">D8+E8+F8</f>
        <v>9.1</v>
      </c>
      <c r="D8" s="40">
        <v>9.1</v>
      </c>
      <c r="E8" s="40"/>
      <c r="F8" s="41"/>
      <c r="G8" s="70" t="s">
        <v>63</v>
      </c>
    </row>
    <row r="9" spans="1:11" x14ac:dyDescent="0.25">
      <c r="A9" s="38">
        <v>4</v>
      </c>
      <c r="B9" s="39" t="s">
        <v>48</v>
      </c>
      <c r="C9" s="40">
        <f t="shared" ref="C9:C19" si="3">D9+E9+F9</f>
        <v>23.8</v>
      </c>
      <c r="D9" s="40">
        <v>23.8</v>
      </c>
      <c r="E9" s="40"/>
      <c r="F9" s="41"/>
      <c r="G9" s="70" t="s">
        <v>63</v>
      </c>
    </row>
    <row r="10" spans="1:11" x14ac:dyDescent="0.25">
      <c r="A10" s="38">
        <v>5</v>
      </c>
      <c r="B10" s="43" t="s">
        <v>29</v>
      </c>
      <c r="C10" s="40">
        <f t="shared" si="3"/>
        <v>4.0999999999999996</v>
      </c>
      <c r="D10" s="40">
        <v>4.0999999999999996</v>
      </c>
      <c r="E10" s="40"/>
      <c r="F10" s="40"/>
      <c r="G10" s="70" t="s">
        <v>63</v>
      </c>
    </row>
    <row r="11" spans="1:11" x14ac:dyDescent="0.25">
      <c r="A11" s="38">
        <v>6</v>
      </c>
      <c r="B11" s="44" t="s">
        <v>49</v>
      </c>
      <c r="C11" s="40">
        <f t="shared" si="3"/>
        <v>3.6</v>
      </c>
      <c r="D11" s="40">
        <v>3.6</v>
      </c>
      <c r="E11" s="40"/>
      <c r="F11" s="40"/>
      <c r="G11" s="70" t="s">
        <v>63</v>
      </c>
    </row>
    <row r="12" spans="1:11" x14ac:dyDescent="0.25">
      <c r="A12" s="38">
        <v>7</v>
      </c>
      <c r="B12" s="43" t="s">
        <v>30</v>
      </c>
      <c r="C12" s="40">
        <f t="shared" si="3"/>
        <v>4.0999999999999996</v>
      </c>
      <c r="D12" s="45">
        <v>4.0999999999999996</v>
      </c>
      <c r="E12" s="45"/>
      <c r="F12" s="45"/>
      <c r="G12" s="70" t="s">
        <v>63</v>
      </c>
    </row>
    <row r="13" spans="1:11" x14ac:dyDescent="0.25">
      <c r="A13" s="38">
        <v>8</v>
      </c>
      <c r="B13" s="43" t="s">
        <v>50</v>
      </c>
      <c r="C13" s="40">
        <f t="shared" si="3"/>
        <v>12.7</v>
      </c>
      <c r="D13" s="40">
        <v>12.7</v>
      </c>
      <c r="E13" s="45"/>
      <c r="F13" s="41"/>
      <c r="G13" s="70" t="s">
        <v>63</v>
      </c>
    </row>
    <row r="14" spans="1:11" x14ac:dyDescent="0.25">
      <c r="A14" s="38">
        <v>9</v>
      </c>
      <c r="B14" s="43" t="s">
        <v>31</v>
      </c>
      <c r="C14" s="40">
        <f t="shared" si="3"/>
        <v>26.1</v>
      </c>
      <c r="D14" s="40">
        <v>26.1</v>
      </c>
      <c r="E14" s="45"/>
      <c r="F14" s="41"/>
      <c r="G14" s="70" t="s">
        <v>63</v>
      </c>
    </row>
    <row r="15" spans="1:11" x14ac:dyDescent="0.25">
      <c r="A15" s="38">
        <v>10</v>
      </c>
      <c r="B15" s="43" t="s">
        <v>30</v>
      </c>
      <c r="C15" s="40">
        <f t="shared" si="3"/>
        <v>2.9</v>
      </c>
      <c r="D15" s="45">
        <v>2.9</v>
      </c>
      <c r="E15" s="45"/>
      <c r="F15" s="45"/>
      <c r="G15" s="70" t="s">
        <v>63</v>
      </c>
    </row>
    <row r="16" spans="1:11" x14ac:dyDescent="0.25">
      <c r="A16" s="38">
        <v>11</v>
      </c>
      <c r="B16" s="43" t="s">
        <v>32</v>
      </c>
      <c r="C16" s="40">
        <f t="shared" si="3"/>
        <v>11.1</v>
      </c>
      <c r="D16" s="40">
        <v>11.1</v>
      </c>
      <c r="E16" s="45"/>
      <c r="F16" s="41"/>
      <c r="G16" s="70" t="s">
        <v>63</v>
      </c>
    </row>
    <row r="17" spans="1:7" x14ac:dyDescent="0.25">
      <c r="A17" s="38">
        <v>12</v>
      </c>
      <c r="B17" s="43" t="s">
        <v>33</v>
      </c>
      <c r="C17" s="40">
        <f t="shared" si="3"/>
        <v>12.6</v>
      </c>
      <c r="D17" s="40">
        <v>12.6</v>
      </c>
      <c r="E17" s="45"/>
      <c r="F17" s="41"/>
      <c r="G17" s="70" t="s">
        <v>63</v>
      </c>
    </row>
    <row r="18" spans="1:7" x14ac:dyDescent="0.25">
      <c r="A18" s="38">
        <v>13</v>
      </c>
      <c r="B18" s="43" t="s">
        <v>51</v>
      </c>
      <c r="C18" s="40">
        <f t="shared" si="3"/>
        <v>10.3</v>
      </c>
      <c r="D18" s="40">
        <v>10.3</v>
      </c>
      <c r="E18" s="45"/>
      <c r="F18" s="41"/>
      <c r="G18" s="70" t="s">
        <v>62</v>
      </c>
    </row>
    <row r="19" spans="1:7" x14ac:dyDescent="0.25">
      <c r="A19" s="38">
        <v>14</v>
      </c>
      <c r="B19" s="43" t="s">
        <v>46</v>
      </c>
      <c r="C19" s="40">
        <f t="shared" si="3"/>
        <v>4.5999999999999996</v>
      </c>
      <c r="D19" s="40">
        <v>4.5999999999999996</v>
      </c>
      <c r="E19" s="45"/>
      <c r="F19" s="41"/>
      <c r="G19" s="70" t="s">
        <v>62</v>
      </c>
    </row>
    <row r="20" spans="1:7" x14ac:dyDescent="0.25">
      <c r="A20" s="38">
        <v>15</v>
      </c>
      <c r="B20" s="43" t="s">
        <v>28</v>
      </c>
      <c r="C20" s="40">
        <f t="shared" si="1"/>
        <v>11.5</v>
      </c>
      <c r="D20" s="40">
        <v>11.5</v>
      </c>
      <c r="E20" s="40"/>
      <c r="F20" s="40"/>
      <c r="G20" s="70" t="s">
        <v>63</v>
      </c>
    </row>
    <row r="21" spans="1:7" x14ac:dyDescent="0.25">
      <c r="A21" s="38">
        <v>16</v>
      </c>
      <c r="B21" s="43" t="s">
        <v>46</v>
      </c>
      <c r="C21" s="40">
        <f t="shared" si="1"/>
        <v>2.6</v>
      </c>
      <c r="D21" s="40">
        <v>2.6</v>
      </c>
      <c r="E21" s="40"/>
      <c r="F21" s="41"/>
      <c r="G21" s="70" t="s">
        <v>63</v>
      </c>
    </row>
    <row r="22" spans="1:7" x14ac:dyDescent="0.25">
      <c r="A22" s="38">
        <v>18</v>
      </c>
      <c r="B22" s="43" t="s">
        <v>46</v>
      </c>
      <c r="C22" s="40">
        <f t="shared" si="1"/>
        <v>3.4</v>
      </c>
      <c r="D22" s="40">
        <v>3.4</v>
      </c>
      <c r="E22" s="45"/>
      <c r="F22" s="41"/>
      <c r="G22" s="70" t="s">
        <v>63</v>
      </c>
    </row>
    <row r="23" spans="1:7" s="63" customFormat="1" x14ac:dyDescent="0.25">
      <c r="A23" s="59">
        <v>19</v>
      </c>
      <c r="B23" s="60" t="s">
        <v>44</v>
      </c>
      <c r="C23" s="61">
        <f>F23+E23</f>
        <v>9.6999999999999993</v>
      </c>
      <c r="E23" s="62"/>
      <c r="F23" s="61">
        <v>9.6999999999999993</v>
      </c>
      <c r="G23" s="71"/>
    </row>
    <row r="24" spans="1:7" ht="15.75" thickBot="1" x14ac:dyDescent="0.3">
      <c r="A24" s="46"/>
      <c r="B24" s="47"/>
      <c r="C24" s="76"/>
      <c r="D24" s="48"/>
      <c r="E24" s="49"/>
      <c r="F24" s="49"/>
      <c r="G24" s="11"/>
    </row>
    <row r="25" spans="1:7" ht="15.75" thickBot="1" x14ac:dyDescent="0.3">
      <c r="A25" s="84" t="s">
        <v>36</v>
      </c>
      <c r="B25" s="84"/>
      <c r="C25" s="50">
        <f>SUM(C5:C23)</f>
        <v>383.60000000000014</v>
      </c>
      <c r="D25" s="50">
        <f>SUM(D5:D23)</f>
        <v>373.90000000000015</v>
      </c>
      <c r="E25" s="50">
        <f>SUM(E5:E23)</f>
        <v>0</v>
      </c>
      <c r="F25" s="51">
        <f>SUM(F5:F23)</f>
        <v>9.6999999999999993</v>
      </c>
      <c r="G25" s="77"/>
    </row>
    <row r="28" spans="1:7" x14ac:dyDescent="0.25">
      <c r="A28" s="23" t="s">
        <v>14</v>
      </c>
      <c r="B28" s="24"/>
    </row>
    <row r="29" spans="1:7" x14ac:dyDescent="0.25">
      <c r="A29" s="25" t="s">
        <v>57</v>
      </c>
      <c r="B29" s="26">
        <f>D25</f>
        <v>373.90000000000015</v>
      </c>
    </row>
    <row r="30" spans="1:7" ht="30" x14ac:dyDescent="0.25">
      <c r="A30" s="68" t="s">
        <v>58</v>
      </c>
      <c r="B30" s="26">
        <f>E25</f>
        <v>0</v>
      </c>
    </row>
    <row r="31" spans="1:7" x14ac:dyDescent="0.25">
      <c r="A31" s="25" t="s">
        <v>17</v>
      </c>
      <c r="B31" s="26">
        <f>F25</f>
        <v>9.6999999999999993</v>
      </c>
    </row>
    <row r="32" spans="1:7" x14ac:dyDescent="0.25">
      <c r="A32" s="25" t="s">
        <v>18</v>
      </c>
      <c r="B32" s="26">
        <f>C25</f>
        <v>383.60000000000014</v>
      </c>
    </row>
    <row r="33" spans="1:2" x14ac:dyDescent="0.25">
      <c r="A33" s="25" t="s">
        <v>59</v>
      </c>
      <c r="B33" s="26">
        <v>388.5</v>
      </c>
    </row>
    <row r="34" spans="1:2" x14ac:dyDescent="0.25">
      <c r="A34" s="25" t="s">
        <v>60</v>
      </c>
      <c r="B34" s="26">
        <v>420.5</v>
      </c>
    </row>
  </sheetData>
  <mergeCells count="2">
    <mergeCell ref="A1:F1"/>
    <mergeCell ref="A25:B25"/>
  </mergeCells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>
      <selection activeCell="D17" sqref="D17"/>
    </sheetView>
  </sheetViews>
  <sheetFormatPr defaultRowHeight="15" x14ac:dyDescent="0.25"/>
  <cols>
    <col min="1" max="1" width="27.28515625"/>
    <col min="2" max="2" width="24.140625" customWidth="1"/>
    <col min="3" max="3" width="18.28515625"/>
    <col min="4" max="4" width="14.28515625"/>
    <col min="5" max="5" width="15.28515625" customWidth="1"/>
    <col min="6" max="6" width="12.42578125" customWidth="1"/>
    <col min="7" max="1024" width="11.5703125"/>
  </cols>
  <sheetData>
    <row r="1" spans="1:6" x14ac:dyDescent="0.25">
      <c r="A1" s="82" t="s">
        <v>22</v>
      </c>
      <c r="B1" s="82"/>
      <c r="C1" s="82"/>
      <c r="D1" s="82"/>
      <c r="E1" s="82"/>
      <c r="F1" s="82"/>
    </row>
    <row r="2" spans="1:6" ht="42.75" x14ac:dyDescent="0.25">
      <c r="A2" s="31" t="s">
        <v>23</v>
      </c>
      <c r="B2" s="31" t="s">
        <v>24</v>
      </c>
      <c r="C2" s="32" t="s">
        <v>25</v>
      </c>
      <c r="D2" s="32" t="s">
        <v>42</v>
      </c>
      <c r="E2" s="32" t="s">
        <v>41</v>
      </c>
      <c r="F2" s="32" t="s">
        <v>43</v>
      </c>
    </row>
    <row r="3" spans="1:6" x14ac:dyDescent="0.25">
      <c r="A3" s="33">
        <v>1</v>
      </c>
      <c r="B3" s="33">
        <v>2</v>
      </c>
      <c r="C3" s="33">
        <v>3</v>
      </c>
      <c r="D3" s="33">
        <v>4</v>
      </c>
      <c r="E3" s="33">
        <v>6</v>
      </c>
      <c r="F3" s="33">
        <v>7</v>
      </c>
    </row>
    <row r="4" spans="1:6" x14ac:dyDescent="0.25">
      <c r="A4" s="34" t="s">
        <v>37</v>
      </c>
      <c r="B4" s="52"/>
      <c r="C4" s="53"/>
      <c r="D4" s="53"/>
      <c r="E4" s="54"/>
      <c r="F4" s="54"/>
    </row>
    <row r="5" spans="1:6" s="63" customFormat="1" x14ac:dyDescent="0.25">
      <c r="A5" s="64">
        <v>21</v>
      </c>
      <c r="B5" s="65" t="s">
        <v>52</v>
      </c>
      <c r="C5" s="66">
        <f>SUM(E5:F5)</f>
        <v>23.1</v>
      </c>
      <c r="D5" s="67"/>
      <c r="E5" s="67"/>
      <c r="F5" s="67">
        <v>23.1</v>
      </c>
    </row>
    <row r="6" spans="1:6" s="63" customFormat="1" ht="15.75" thickBot="1" x14ac:dyDescent="0.3">
      <c r="A6" s="64" t="s">
        <v>54</v>
      </c>
      <c r="B6" s="65" t="s">
        <v>53</v>
      </c>
      <c r="C6" s="66">
        <f>SUM(E6:F6)</f>
        <v>0.9</v>
      </c>
      <c r="D6" s="67"/>
      <c r="E6" s="67"/>
      <c r="F6" s="67">
        <v>0.9</v>
      </c>
    </row>
    <row r="7" spans="1:6" ht="15.75" thickBot="1" x14ac:dyDescent="0.3">
      <c r="A7" s="84" t="s">
        <v>38</v>
      </c>
      <c r="B7" s="84"/>
      <c r="C7" s="50">
        <f>SUM(C5:C6)</f>
        <v>24</v>
      </c>
      <c r="D7" s="50">
        <f>SUM('2korrus'!D5:D6)</f>
        <v>0</v>
      </c>
      <c r="E7" s="50">
        <f>SUM('2korrus'!E5:E6)</f>
        <v>0</v>
      </c>
      <c r="F7" s="50">
        <f>SUM('2korrus'!F5:F6)</f>
        <v>24</v>
      </c>
    </row>
    <row r="10" spans="1:6" x14ac:dyDescent="0.25">
      <c r="A10" s="55" t="s">
        <v>21</v>
      </c>
    </row>
    <row r="11" spans="1:6" x14ac:dyDescent="0.25">
      <c r="A11" t="s">
        <v>57</v>
      </c>
      <c r="B11" s="29">
        <f>D7</f>
        <v>0</v>
      </c>
    </row>
    <row r="12" spans="1:6" ht="30" x14ac:dyDescent="0.25">
      <c r="A12" s="69" t="s">
        <v>58</v>
      </c>
      <c r="B12" s="29">
        <f>E7</f>
        <v>0</v>
      </c>
    </row>
    <row r="13" spans="1:6" x14ac:dyDescent="0.25">
      <c r="A13" t="s">
        <v>17</v>
      </c>
      <c r="B13" s="29">
        <f>F7</f>
        <v>24</v>
      </c>
    </row>
    <row r="14" spans="1:6" x14ac:dyDescent="0.25">
      <c r="A14" t="s">
        <v>18</v>
      </c>
      <c r="B14" s="29">
        <f>C7</f>
        <v>24</v>
      </c>
    </row>
    <row r="15" spans="1:6" x14ac:dyDescent="0.25">
      <c r="A15" t="s">
        <v>59</v>
      </c>
      <c r="B15" s="29">
        <v>229</v>
      </c>
    </row>
    <row r="16" spans="1:6" x14ac:dyDescent="0.25">
      <c r="A16" t="s">
        <v>60</v>
      </c>
      <c r="B16">
        <v>251.4</v>
      </c>
    </row>
  </sheetData>
  <mergeCells count="2">
    <mergeCell ref="A1:F1"/>
    <mergeCell ref="A7:B7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Kontrollitud xmlns="9b75d5ef-9f4b-4445-abe8-84a77c292844">Kontrollimata</Kontrollitud>
  </documentManagement>
</p:properties>
</file>

<file path=customXml/itemProps1.xml><?xml version="1.0" encoding="utf-8"?>
<ds:datastoreItem xmlns:ds="http://schemas.openxmlformats.org/officeDocument/2006/customXml" ds:itemID="{EE6C33CD-FB9F-49A3-AF17-6BEA9B15A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3DAD222E-3356-4FC0-B2CF-AB9ACD3F1B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9ACC66-FB85-4D67-8D1E-10E8FD28727C}">
  <ds:schemaRefs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b75d5ef-9f4b-4445-abe8-84a77c29284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3</vt:i4>
      </vt:variant>
      <vt:variant>
        <vt:lpstr>Nimega vahemikud</vt:lpstr>
      </vt:variant>
      <vt:variant>
        <vt:i4>21</vt:i4>
      </vt:variant>
    </vt:vector>
  </HeadingPairs>
  <TitlesOfParts>
    <vt:vector size="24" baseType="lpstr">
      <vt:lpstr>Hoone</vt:lpstr>
      <vt:lpstr>1korrus</vt:lpstr>
      <vt:lpstr>2korrus</vt:lpstr>
      <vt:lpstr>'1korrus'!Prinditiitlid</vt:lpstr>
      <vt:lpstr>'1korrus'!Print_Titles_0</vt:lpstr>
      <vt:lpstr>'1korrus'!Print_Titles_0_0</vt:lpstr>
      <vt:lpstr>'1korrus'!Print_Titles_0_0_0</vt:lpstr>
      <vt:lpstr>'1korrus'!Print_Titles_0_0_0_0</vt:lpstr>
      <vt:lpstr>'1korrus'!Print_Titles_0_0_0_0_0</vt:lpstr>
      <vt:lpstr>'1korrus'!Print_Titles_0_0_0_0_0_0</vt:lpstr>
      <vt:lpstr>'1korrus'!Print_Titles_0_0_0_0_0_0_0</vt:lpstr>
      <vt:lpstr>'1korrus'!Print_Titles_0_0_0_0_0_0_0_0</vt:lpstr>
      <vt:lpstr>'1korrus'!Print_Titles_0_0_0_0_0_0_0_0_0</vt:lpstr>
      <vt:lpstr>'1korrus'!Print_Titles_0_0_0_0_0_0_0_0_0_0</vt:lpstr>
      <vt:lpstr>'1korrus'!Print_Titles_0_0_0_0_0_0_0_0_0_0_0</vt:lpstr>
      <vt:lpstr>'1korrus'!Print_Titles_0_0_0_0_0_0_0_0_0_0_0_0</vt:lpstr>
      <vt:lpstr>'1korrus'!Print_Titles_0_0_0_0_0_0_0_0_0_0_0_0_0</vt:lpstr>
      <vt:lpstr>'1korrus'!Print_Titles_0_0_0_0_0_0_0_0_0_0_0_0_0_0</vt:lpstr>
      <vt:lpstr>'1korrus'!Print_Titles_0_0_0_0_0_0_0_0_0_0_0_0_0_0_0</vt:lpstr>
      <vt:lpstr>'1korrus'!Print_Titles_0_0_0_0_0_0_0_0_0_0_0_0_0_0_0_0</vt:lpstr>
      <vt:lpstr>'1korrus'!Print_Titles_0_0_0_0_0_0_0_0_0_0_0_0_0_0_0_0_0</vt:lpstr>
      <vt:lpstr>'1korrus'!Print_Titles_0_0_0_0_0_0_0_0_0_0_0_0_0_0_0_0_0_0</vt:lpstr>
      <vt:lpstr>'1korrus'!Print_Titles_0_0_0_0_0_0_0_0_0_0_0_0_0_0_0_0_0_0_0</vt:lpstr>
      <vt:lpstr>'1korrus'!Print_Titles_0_0_0_0_0_0_0_0_0_0_0_0_0_0_0_0_0_0_0_0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Kalmer Gross</dc:creator>
  <cp:lastModifiedBy>Kristel Kesküla</cp:lastModifiedBy>
  <cp:revision>0</cp:revision>
  <dcterms:created xsi:type="dcterms:W3CDTF">2006-09-16T00:00:00Z</dcterms:created>
  <dcterms:modified xsi:type="dcterms:W3CDTF">2015-05-05T09:19:45Z</dcterms:modified>
  <dc:language>et-EE</dc:language>
</cp:coreProperties>
</file>